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23\1 výzva\"/>
    </mc:Choice>
  </mc:AlternateContent>
  <xr:revisionPtr revIDLastSave="0" documentId="13_ncr:1_{4A56E0C8-15D9-49CB-8460-9FA6CED8F25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6" i="1"/>
  <c r="S11" i="1"/>
  <c r="R15" i="1"/>
  <c r="O12" i="1"/>
  <c r="O13" i="1"/>
  <c r="O14" i="1"/>
  <c r="O15" i="1"/>
  <c r="O16" i="1"/>
  <c r="R13" i="1"/>
  <c r="S13" i="1"/>
  <c r="R14" i="1"/>
  <c r="S14" i="1"/>
  <c r="H12" i="1"/>
  <c r="H13" i="1"/>
  <c r="H14" i="1"/>
  <c r="H15" i="1"/>
  <c r="H16" i="1"/>
  <c r="O11" i="1"/>
  <c r="R11" i="1"/>
  <c r="H11" i="1"/>
  <c r="O10" i="1"/>
  <c r="R10" i="1"/>
  <c r="S10" i="1"/>
  <c r="H10" i="1"/>
  <c r="R9" i="1"/>
  <c r="S9" i="1"/>
  <c r="O9" i="1"/>
  <c r="H9" i="1"/>
  <c r="R16" i="1" l="1"/>
  <c r="S15" i="1"/>
  <c r="S12" i="1"/>
  <c r="H7" i="1"/>
  <c r="H8" i="1"/>
  <c r="S8" i="1" l="1"/>
  <c r="R8" i="1"/>
  <c r="O8" i="1"/>
  <c r="O7" i="1" l="1"/>
  <c r="P19" i="1" s="1"/>
  <c r="S7" i="1" l="1"/>
  <c r="R7" i="1"/>
  <c r="Q19" i="1" s="1"/>
</calcChain>
</file>

<file path=xl/sharedStrings.xml><?xml version="1.0" encoding="utf-8"?>
<sst xmlns="http://schemas.openxmlformats.org/spreadsheetml/2006/main" count="69" uniqueCount="54">
  <si>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</si>
  <si>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</si>
  <si>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</si>
  <si>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</si>
  <si>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</si>
  <si>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</si>
  <si>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</si>
  <si>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</si>
  <si>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</si>
  <si>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</si>
  <si>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</si>
  <si>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</si>
  <si>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</si>
  <si>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</si>
  <si>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</si>
  <si>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</si>
  <si>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</si>
  <si>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</si>
  <si>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</si>
  <si>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</si>
  <si>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</si>
  <si>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</si>
  <si>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</si>
  <si>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</si>
  <si>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</si>
  <si>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</si>
  <si>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</si>
  <si>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</si>
  <si>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</si>
  <si>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21 dní</t>
  </si>
  <si>
    <t>Příloha č. 2 Kupní smlouvy - technická specifikace
Tonery (II.) 023 - 2024 (originální)</t>
  </si>
  <si>
    <t>ks</t>
  </si>
  <si>
    <t>ANO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</si>
  <si>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</si>
  <si>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</si>
  <si>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Erasmus+
Číslo projektu: 2023-1-CZ01-KA131-HED-000126013</t>
  </si>
  <si>
    <t>IO - Mgr. Monika Mundilová,
Tel.: 735 715 927,
37763 5711</t>
  </si>
  <si>
    <t>Univerzitní 22,
301 00 Plzeň,
budova Fakulty strojní - International Office,
místnost UU 110</t>
  </si>
  <si>
    <r>
      <t xml:space="preserve">Toner do tiskárny Xerox c315 - </t>
    </r>
    <r>
      <rPr>
        <b/>
        <sz val="11"/>
        <color theme="1"/>
        <rFont val="Calibri"/>
        <family val="2"/>
        <charset val="238"/>
        <scheme val="minor"/>
      </rPr>
      <t>barva cyan</t>
    </r>
  </si>
  <si>
    <r>
      <t xml:space="preserve">Toner do tiskárny Xerox c315 - </t>
    </r>
    <r>
      <rPr>
        <b/>
        <sz val="11"/>
        <color theme="1"/>
        <rFont val="Calibri"/>
        <family val="2"/>
        <charset val="238"/>
        <scheme val="minor"/>
      </rPr>
      <t>barva žlutá</t>
    </r>
  </si>
  <si>
    <r>
      <t xml:space="preserve">Toner do tiskárny Xerox c315 - </t>
    </r>
    <r>
      <rPr>
        <b/>
        <sz val="11"/>
        <color theme="1"/>
        <rFont val="Calibri"/>
        <family val="2"/>
        <charset val="238"/>
        <scheme val="minor"/>
      </rPr>
      <t>barva magenta</t>
    </r>
  </si>
  <si>
    <r>
      <t>Toner do tiskárny Xerox c315 -</t>
    </r>
    <r>
      <rPr>
        <b/>
        <sz val="11"/>
        <color theme="1"/>
        <rFont val="Calibri"/>
        <family val="2"/>
        <charset val="238"/>
        <scheme val="minor"/>
      </rPr>
      <t xml:space="preserve"> barva černá</t>
    </r>
  </si>
  <si>
    <r>
      <t xml:space="preserve">Toner do tiskárny Konica Minolta bizhub C3350i - </t>
    </r>
    <r>
      <rPr>
        <b/>
        <sz val="11"/>
        <color theme="1"/>
        <rFont val="Calibri"/>
        <family val="2"/>
        <charset val="238"/>
        <scheme val="minor"/>
      </rPr>
      <t>barva černá</t>
    </r>
  </si>
  <si>
    <t>Odpadní nádobka do tiskárny Konica Minolta bizhub C3350i</t>
  </si>
  <si>
    <r>
      <t xml:space="preserve"> Toner do tiskárny Triumph-Adler 302ci -</t>
    </r>
    <r>
      <rPr>
        <b/>
        <sz val="11"/>
        <color theme="1"/>
        <rFont val="Calibri"/>
        <family val="2"/>
        <charset val="238"/>
        <scheme val="minor"/>
      </rPr>
      <t xml:space="preserve"> barva černá</t>
    </r>
  </si>
  <si>
    <r>
      <t xml:space="preserve"> Toner do tiskárny Triumph-Adler 302ci -</t>
    </r>
    <r>
      <rPr>
        <b/>
        <sz val="11"/>
        <color theme="1"/>
        <rFont val="Calibri"/>
        <family val="2"/>
        <charset val="238"/>
        <scheme val="minor"/>
      </rPr>
      <t xml:space="preserve"> barva žlutá</t>
    </r>
  </si>
  <si>
    <r>
      <t xml:space="preserve"> Toner do tiskárny Triumph-Adler 302ci - </t>
    </r>
    <r>
      <rPr>
        <b/>
        <sz val="11"/>
        <color theme="1"/>
        <rFont val="Calibri"/>
        <family val="2"/>
        <charset val="238"/>
        <scheme val="minor"/>
      </rPr>
      <t>barva magenta</t>
    </r>
  </si>
  <si>
    <r>
      <t xml:space="preserve"> Toner do tiskárny Triumph-Adler 302ci - </t>
    </r>
    <r>
      <rPr>
        <b/>
        <sz val="11"/>
        <color theme="1"/>
        <rFont val="Calibri"/>
        <family val="2"/>
        <charset val="238"/>
        <scheme val="minor"/>
      </rPr>
      <t>barva cyan</t>
    </r>
  </si>
  <si>
    <t>Originální toner. Výtěžnost min. 5 500 stran.</t>
  </si>
  <si>
    <t>Originální toner. Výtěžnost min. 8 000 stran.</t>
  </si>
  <si>
    <t>Originální toner. Výtěžnost min. 13 000 stran.</t>
  </si>
  <si>
    <t>Originální odpadní nádobka, kapacita min. 30 000 stran.</t>
  </si>
  <si>
    <t>Originální toner. Výtěžnost min. 15 000 stran.</t>
  </si>
  <si>
    <t>Originální toner. Výtěžnost min. 7 000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</si>
</sst>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0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6"/>
  <sheetViews>
    <sheetView tabSelected="1" zoomScaleNormal="100" workbookViewId="0">
      <selection activeCell="I7" sqref="I7:I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66.140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49.42578125" customWidth="1"/>
    <col min="12" max="12" width="36" customWidth="1"/>
    <col min="13" max="13" width="34.7109375" customWidth="1"/>
    <col min="14" max="14" width="25.7109375" style="1" customWidth="1"/>
    <col min="15" max="15" width="16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77" t="s">
        <v>30</v>
      </c>
      <c r="C1" s="78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21" customHeight="1" x14ac:dyDescent="0.25">
      <c r="B3" s="13"/>
      <c r="C3" s="58" t="s">
        <v>0</v>
      </c>
      <c r="D3" s="12"/>
      <c r="E3" s="12"/>
      <c r="F3" s="12"/>
      <c r="G3" s="89"/>
      <c r="H3" s="89"/>
      <c r="I3" s="89"/>
      <c r="J3" s="89"/>
      <c r="K3" s="89"/>
      <c r="L3" s="89"/>
      <c r="M3" s="89"/>
      <c r="N3" s="89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18</v>
      </c>
      <c r="D6" s="22" t="s">
        <v>4</v>
      </c>
      <c r="E6" s="35" t="s">
        <v>19</v>
      </c>
      <c r="F6" s="35" t="s">
        <v>20</v>
      </c>
      <c r="G6" s="23" t="s">
        <v>5</v>
      </c>
      <c r="H6" s="35" t="s">
        <v>15</v>
      </c>
      <c r="I6" s="35" t="s">
        <v>21</v>
      </c>
      <c r="J6" s="35" t="s">
        <v>22</v>
      </c>
      <c r="K6" s="22" t="s">
        <v>34</v>
      </c>
      <c r="L6" s="40" t="s">
        <v>23</v>
      </c>
      <c r="M6" s="35" t="s">
        <v>26</v>
      </c>
      <c r="N6" s="35" t="s">
        <v>24</v>
      </c>
      <c r="O6" s="35" t="s">
        <v>25</v>
      </c>
      <c r="P6" s="22" t="s">
        <v>6</v>
      </c>
      <c r="Q6" s="24" t="s">
        <v>7</v>
      </c>
      <c r="R6" s="68" t="s">
        <v>8</v>
      </c>
      <c r="S6" s="68" t="s">
        <v>9</v>
      </c>
      <c r="T6" s="35" t="s">
        <v>27</v>
      </c>
      <c r="U6" s="35" t="s">
        <v>28</v>
      </c>
    </row>
    <row r="7" spans="2:21" ht="41.25" customHeight="1" thickTop="1" thickBot="1" x14ac:dyDescent="0.3">
      <c r="B7" s="50">
        <v>1</v>
      </c>
      <c r="C7" s="69" t="s">
        <v>38</v>
      </c>
      <c r="D7" s="51">
        <v>2</v>
      </c>
      <c r="E7" s="52" t="s">
        <v>31</v>
      </c>
      <c r="F7" s="69" t="s">
        <v>48</v>
      </c>
      <c r="G7" s="101"/>
      <c r="H7" s="53" t="str">
        <f t="shared" ref="H7:H16" si="0">IF(P7&gt;1999,"ANO","NE")</f>
        <v>ANO</v>
      </c>
      <c r="I7" s="90" t="s">
        <v>33</v>
      </c>
      <c r="J7" s="93" t="s">
        <v>32</v>
      </c>
      <c r="K7" s="90" t="s">
        <v>35</v>
      </c>
      <c r="L7" s="90" t="s">
        <v>36</v>
      </c>
      <c r="M7" s="90" t="s">
        <v>37</v>
      </c>
      <c r="N7" s="98" t="s">
        <v>29</v>
      </c>
      <c r="O7" s="54">
        <f>D7*P7</f>
        <v>6000</v>
      </c>
      <c r="P7" s="55">
        <v>3000</v>
      </c>
      <c r="Q7" s="102"/>
      <c r="R7" s="56">
        <f>D7*Q7</f>
        <v>0</v>
      </c>
      <c r="S7" s="57" t="str">
        <f t="shared" ref="S7" si="1">IF(ISNUMBER(Q7), IF(Q7&gt;P7,"NEVYHOVUJE","VYHOVUJE")," ")</f>
        <v xml:space="preserve"> </v>
      </c>
      <c r="T7" s="72"/>
      <c r="U7" s="72" t="s">
        <v>11</v>
      </c>
    </row>
    <row r="8" spans="2:21" ht="41.25" customHeight="1" thickTop="1" thickBot="1" x14ac:dyDescent="0.3">
      <c r="B8" s="42">
        <v>2</v>
      </c>
      <c r="C8" s="70" t="s">
        <v>39</v>
      </c>
      <c r="D8" s="43">
        <v>2</v>
      </c>
      <c r="E8" s="44" t="s">
        <v>31</v>
      </c>
      <c r="F8" s="70" t="s">
        <v>48</v>
      </c>
      <c r="G8" s="101"/>
      <c r="H8" s="45" t="str">
        <f t="shared" si="0"/>
        <v>ANO</v>
      </c>
      <c r="I8" s="91"/>
      <c r="J8" s="94"/>
      <c r="K8" s="96"/>
      <c r="L8" s="94"/>
      <c r="M8" s="94"/>
      <c r="N8" s="99"/>
      <c r="O8" s="46">
        <f t="shared" ref="O8:O16" si="2">D8*P8</f>
        <v>6000</v>
      </c>
      <c r="P8" s="47">
        <v>3000</v>
      </c>
      <c r="Q8" s="102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73"/>
      <c r="U8" s="73"/>
    </row>
    <row r="9" spans="2:21" ht="41.25" customHeight="1" thickTop="1" thickBot="1" x14ac:dyDescent="0.3">
      <c r="B9" s="42">
        <v>3</v>
      </c>
      <c r="C9" s="70" t="s">
        <v>40</v>
      </c>
      <c r="D9" s="43">
        <v>2</v>
      </c>
      <c r="E9" s="44" t="s">
        <v>31</v>
      </c>
      <c r="F9" s="70" t="s">
        <v>48</v>
      </c>
      <c r="G9" s="101"/>
      <c r="H9" s="45" t="str">
        <f t="shared" si="0"/>
        <v>ANO</v>
      </c>
      <c r="I9" s="91"/>
      <c r="J9" s="94"/>
      <c r="K9" s="96"/>
      <c r="L9" s="94"/>
      <c r="M9" s="94"/>
      <c r="N9" s="99"/>
      <c r="O9" s="46">
        <f t="shared" si="2"/>
        <v>6000</v>
      </c>
      <c r="P9" s="47">
        <v>3000</v>
      </c>
      <c r="Q9" s="102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73"/>
      <c r="U9" s="73"/>
    </row>
    <row r="10" spans="2:21" ht="41.25" customHeight="1" thickTop="1" thickBot="1" x14ac:dyDescent="0.3">
      <c r="B10" s="42">
        <v>4</v>
      </c>
      <c r="C10" s="70" t="s">
        <v>41</v>
      </c>
      <c r="D10" s="43">
        <v>2</v>
      </c>
      <c r="E10" s="44" t="s">
        <v>31</v>
      </c>
      <c r="F10" s="70" t="s">
        <v>49</v>
      </c>
      <c r="G10" s="101"/>
      <c r="H10" s="45" t="str">
        <f t="shared" si="0"/>
        <v>ANO</v>
      </c>
      <c r="I10" s="91"/>
      <c r="J10" s="94"/>
      <c r="K10" s="96"/>
      <c r="L10" s="94"/>
      <c r="M10" s="94"/>
      <c r="N10" s="99"/>
      <c r="O10" s="46">
        <f t="shared" si="2"/>
        <v>6000</v>
      </c>
      <c r="P10" s="47">
        <v>3000</v>
      </c>
      <c r="Q10" s="102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73"/>
      <c r="U10" s="75"/>
    </row>
    <row r="11" spans="2:21" ht="41.25" customHeight="1" thickTop="1" thickBot="1" x14ac:dyDescent="0.3">
      <c r="B11" s="42">
        <v>5</v>
      </c>
      <c r="C11" s="70" t="s">
        <v>42</v>
      </c>
      <c r="D11" s="43">
        <v>3</v>
      </c>
      <c r="E11" s="44" t="s">
        <v>31</v>
      </c>
      <c r="F11" s="70" t="s">
        <v>50</v>
      </c>
      <c r="G11" s="101"/>
      <c r="H11" s="45" t="str">
        <f t="shared" si="0"/>
        <v>NE</v>
      </c>
      <c r="I11" s="91"/>
      <c r="J11" s="94"/>
      <c r="K11" s="96"/>
      <c r="L11" s="94"/>
      <c r="M11" s="94"/>
      <c r="N11" s="99"/>
      <c r="O11" s="46">
        <f t="shared" si="2"/>
        <v>2700</v>
      </c>
      <c r="P11" s="47">
        <v>900</v>
      </c>
      <c r="Q11" s="102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73"/>
      <c r="U11" s="44" t="s">
        <v>10</v>
      </c>
    </row>
    <row r="12" spans="2:21" ht="41.25" customHeight="1" thickTop="1" thickBot="1" x14ac:dyDescent="0.3">
      <c r="B12" s="42">
        <v>6</v>
      </c>
      <c r="C12" s="70" t="s">
        <v>43</v>
      </c>
      <c r="D12" s="43">
        <v>1</v>
      </c>
      <c r="E12" s="44" t="s">
        <v>31</v>
      </c>
      <c r="F12" s="70" t="s">
        <v>51</v>
      </c>
      <c r="G12" s="101"/>
      <c r="H12" s="45" t="str">
        <f t="shared" si="0"/>
        <v>NE</v>
      </c>
      <c r="I12" s="91"/>
      <c r="J12" s="94"/>
      <c r="K12" s="96"/>
      <c r="L12" s="94"/>
      <c r="M12" s="94"/>
      <c r="N12" s="99"/>
      <c r="O12" s="46">
        <f t="shared" si="2"/>
        <v>800</v>
      </c>
      <c r="P12" s="47">
        <v>800</v>
      </c>
      <c r="Q12" s="102"/>
      <c r="R12" s="48">
        <f t="shared" ref="R12:R16" si="11">D12*Q12</f>
        <v>0</v>
      </c>
      <c r="S12" s="49" t="str">
        <f t="shared" ref="S12:S16" si="12">IF(ISNUMBER(Q12), IF(Q12&gt;P12,"NEVYHOVUJE","VYHOVUJE")," ")</f>
        <v xml:space="preserve"> </v>
      </c>
      <c r="T12" s="73"/>
      <c r="U12" s="44" t="s">
        <v>14</v>
      </c>
    </row>
    <row r="13" spans="2:21" ht="41.25" customHeight="1" thickTop="1" thickBot="1" x14ac:dyDescent="0.3">
      <c r="B13" s="42">
        <v>7</v>
      </c>
      <c r="C13" s="70" t="s">
        <v>44</v>
      </c>
      <c r="D13" s="43">
        <v>1</v>
      </c>
      <c r="E13" s="44" t="s">
        <v>31</v>
      </c>
      <c r="F13" s="70" t="s">
        <v>52</v>
      </c>
      <c r="G13" s="101"/>
      <c r="H13" s="45" t="str">
        <f t="shared" si="0"/>
        <v>ANO</v>
      </c>
      <c r="I13" s="91"/>
      <c r="J13" s="94"/>
      <c r="K13" s="96"/>
      <c r="L13" s="94"/>
      <c r="M13" s="94"/>
      <c r="N13" s="99"/>
      <c r="O13" s="46">
        <f t="shared" si="2"/>
        <v>3000</v>
      </c>
      <c r="P13" s="47">
        <v>3000</v>
      </c>
      <c r="Q13" s="102"/>
      <c r="R13" s="48">
        <f t="shared" si="11"/>
        <v>0</v>
      </c>
      <c r="S13" s="49" t="str">
        <f t="shared" si="12"/>
        <v xml:space="preserve"> </v>
      </c>
      <c r="T13" s="73"/>
      <c r="U13" s="76" t="s">
        <v>10</v>
      </c>
    </row>
    <row r="14" spans="2:21" ht="41.25" customHeight="1" thickTop="1" thickBot="1" x14ac:dyDescent="0.3">
      <c r="B14" s="42">
        <v>8</v>
      </c>
      <c r="C14" s="70" t="s">
        <v>45</v>
      </c>
      <c r="D14" s="43">
        <v>1</v>
      </c>
      <c r="E14" s="44" t="s">
        <v>31</v>
      </c>
      <c r="F14" s="70" t="s">
        <v>53</v>
      </c>
      <c r="G14" s="101"/>
      <c r="H14" s="45" t="str">
        <f t="shared" si="0"/>
        <v>ANO</v>
      </c>
      <c r="I14" s="91"/>
      <c r="J14" s="94"/>
      <c r="K14" s="96"/>
      <c r="L14" s="94"/>
      <c r="M14" s="94"/>
      <c r="N14" s="99"/>
      <c r="O14" s="46">
        <f t="shared" si="2"/>
        <v>3000</v>
      </c>
      <c r="P14" s="47">
        <v>3000</v>
      </c>
      <c r="Q14" s="102"/>
      <c r="R14" s="48">
        <f t="shared" si="11"/>
        <v>0</v>
      </c>
      <c r="S14" s="49" t="str">
        <f t="shared" si="12"/>
        <v xml:space="preserve"> </v>
      </c>
      <c r="T14" s="73"/>
      <c r="U14" s="73"/>
    </row>
    <row r="15" spans="2:21" ht="41.25" customHeight="1" thickTop="1" thickBot="1" x14ac:dyDescent="0.3">
      <c r="B15" s="42">
        <v>9</v>
      </c>
      <c r="C15" s="70" t="s">
        <v>46</v>
      </c>
      <c r="D15" s="43">
        <v>1</v>
      </c>
      <c r="E15" s="44" t="s">
        <v>31</v>
      </c>
      <c r="F15" s="70" t="s">
        <v>53</v>
      </c>
      <c r="G15" s="101"/>
      <c r="H15" s="45" t="str">
        <f t="shared" si="0"/>
        <v>ANO</v>
      </c>
      <c r="I15" s="91"/>
      <c r="J15" s="94"/>
      <c r="K15" s="96"/>
      <c r="L15" s="94"/>
      <c r="M15" s="94"/>
      <c r="N15" s="99"/>
      <c r="O15" s="46">
        <f t="shared" si="2"/>
        <v>3000</v>
      </c>
      <c r="P15" s="47">
        <v>3000</v>
      </c>
      <c r="Q15" s="102"/>
      <c r="R15" s="48">
        <f t="shared" si="11"/>
        <v>0</v>
      </c>
      <c r="S15" s="49" t="str">
        <f t="shared" si="12"/>
        <v xml:space="preserve"> </v>
      </c>
      <c r="T15" s="73"/>
      <c r="U15" s="73"/>
    </row>
    <row r="16" spans="2:21" ht="41.25" customHeight="1" thickTop="1" thickBot="1" x14ac:dyDescent="0.3">
      <c r="B16" s="59">
        <v>10</v>
      </c>
      <c r="C16" s="71" t="s">
        <v>47</v>
      </c>
      <c r="D16" s="60">
        <v>1</v>
      </c>
      <c r="E16" s="61" t="s">
        <v>31</v>
      </c>
      <c r="F16" s="71" t="s">
        <v>53</v>
      </c>
      <c r="G16" s="101"/>
      <c r="H16" s="62" t="str">
        <f t="shared" si="0"/>
        <v>ANO</v>
      </c>
      <c r="I16" s="92"/>
      <c r="J16" s="95"/>
      <c r="K16" s="97"/>
      <c r="L16" s="95"/>
      <c r="M16" s="95"/>
      <c r="N16" s="100"/>
      <c r="O16" s="63">
        <f t="shared" si="2"/>
        <v>3000</v>
      </c>
      <c r="P16" s="64">
        <v>3000</v>
      </c>
      <c r="Q16" s="102"/>
      <c r="R16" s="65">
        <f t="shared" si="11"/>
        <v>0</v>
      </c>
      <c r="S16" s="66" t="str">
        <f t="shared" si="12"/>
        <v xml:space="preserve"> </v>
      </c>
      <c r="T16" s="74"/>
      <c r="U16" s="74"/>
    </row>
    <row r="17" spans="2:21" ht="16.5" thickTop="1" thickBot="1" x14ac:dyDescent="0.3">
      <c r="C17"/>
      <c r="D17"/>
      <c r="E17"/>
      <c r="F17"/>
      <c r="G17"/>
      <c r="H17"/>
      <c r="I17"/>
      <c r="J17"/>
      <c r="N17"/>
      <c r="O17"/>
      <c r="R17" s="41"/>
    </row>
    <row r="18" spans="2:21" ht="60.75" customHeight="1" thickTop="1" thickBot="1" x14ac:dyDescent="0.3">
      <c r="B18" s="84" t="s">
        <v>16</v>
      </c>
      <c r="C18" s="85"/>
      <c r="D18" s="85"/>
      <c r="E18" s="85"/>
      <c r="F18" s="85"/>
      <c r="G18" s="85"/>
      <c r="H18" s="67"/>
      <c r="I18" s="25"/>
      <c r="J18" s="25"/>
      <c r="K18" s="25"/>
      <c r="L18" s="11"/>
      <c r="M18" s="11"/>
      <c r="N18" s="26"/>
      <c r="O18" s="26"/>
      <c r="P18" s="27" t="s">
        <v>12</v>
      </c>
      <c r="Q18" s="86" t="s">
        <v>13</v>
      </c>
      <c r="R18" s="87"/>
      <c r="S18" s="88"/>
      <c r="T18" s="20"/>
      <c r="U18" s="28"/>
    </row>
    <row r="19" spans="2:21" ht="33.75" customHeight="1" thickTop="1" thickBot="1" x14ac:dyDescent="0.3">
      <c r="B19" s="79" t="s">
        <v>17</v>
      </c>
      <c r="C19" s="80"/>
      <c r="D19" s="80"/>
      <c r="E19" s="80"/>
      <c r="F19" s="80"/>
      <c r="G19" s="80"/>
      <c r="H19" s="34"/>
      <c r="I19" s="29"/>
      <c r="L19" s="9"/>
      <c r="M19" s="9"/>
      <c r="N19" s="30"/>
      <c r="O19" s="30"/>
      <c r="P19" s="31">
        <f>SUM(O7:O16)</f>
        <v>39500</v>
      </c>
      <c r="Q19" s="81">
        <f>SUM(R7:R16)</f>
        <v>0</v>
      </c>
      <c r="R19" s="82"/>
      <c r="S19" s="83"/>
    </row>
    <row r="20" spans="2:21" ht="14.25" customHeight="1" thickTop="1" x14ac:dyDescent="0.25"/>
    <row r="21" spans="2:21" ht="14.25" customHeight="1" x14ac:dyDescent="0.25">
      <c r="B21" s="37"/>
    </row>
    <row r="22" spans="2:21" ht="14.25" customHeight="1" x14ac:dyDescent="0.25">
      <c r="B22" s="38"/>
      <c r="C22" s="37"/>
    </row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XtcbF1yrfKbYlM247NXJZl4/thw/mIMgP01ygMUTzDbHcghw4KqHAl49l+K9x6hyw62hf+MmbiprY2cFuvaQrw==" saltValue="N1BgwvAnGgBia/XuLfcbKA==" spinCount="100000" sheet="1" objects="1" scenarios="1"/>
  <mergeCells count="15">
    <mergeCell ref="B1:C1"/>
    <mergeCell ref="B19:G19"/>
    <mergeCell ref="Q19:S19"/>
    <mergeCell ref="B18:G18"/>
    <mergeCell ref="Q18:S18"/>
    <mergeCell ref="G3:N3"/>
    <mergeCell ref="I7:I16"/>
    <mergeCell ref="J7:J16"/>
    <mergeCell ref="K7:K16"/>
    <mergeCell ref="L7:L16"/>
    <mergeCell ref="M7:M16"/>
    <mergeCell ref="N7:N16"/>
    <mergeCell ref="T7:T16"/>
    <mergeCell ref="U7:U10"/>
    <mergeCell ref="U13:U16"/>
  </mergeCells>
  <conditionalFormatting sqref="B7:B16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6">
    <cfRule type="containsBlanks" dxfId="9" priority="2">
      <formula>LEN(TRIM(D7))=0</formula>
    </cfRule>
  </conditionalFormatting>
  <conditionalFormatting sqref="Q7:Q16 G7:G16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6">
    <cfRule type="notContainsBlanks" dxfId="5" priority="29">
      <formula>LEN(TRIM(G7))&gt;0</formula>
    </cfRule>
  </conditionalFormatting>
  <conditionalFormatting sqref="H7:H16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6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6" xr:uid="{00000000-0002-0000-0000-000001000000}">
      <formula1>"ANO,NE"</formula1>
    </dataValidation>
    <dataValidation type="list" showInputMessage="1" showErrorMessage="1" sqref="E7:E16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2024-04-09T05:20:01Z</cp:lastPrinted>
  <dcterms:created xsi:type="dcterms:W3CDTF">2014-03-05T12:43:32Z</dcterms:created>
  <dcterms:modified xsi:type="dcterms:W3CDTF">2024-04-09T07:36:23Z</dcterms:modified>
</cp:coreProperties>
</file>